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9035" windowHeight="11760" tabRatio="356"/>
  </bookViews>
  <sheets>
    <sheet name="Лист1" sheetId="8" r:id="rId1"/>
    <sheet name="Лист2" sheetId="9" r:id="rId2"/>
  </sheets>
  <definedNames>
    <definedName name="bold_col_number">#REF!</definedName>
    <definedName name="Colspan">#REF!</definedName>
    <definedName name="first_table_col">#REF!</definedName>
    <definedName name="first_table_row1">#REF!</definedName>
    <definedName name="first_table_row2">#REF!</definedName>
    <definedName name="max_col_razn">#REF!</definedName>
    <definedName name="nc">#REF!</definedName>
    <definedName name="need_bold_rows">#REF!</definedName>
    <definedName name="need_build_down">#REF!</definedName>
    <definedName name="need_control_sum">#REF!</definedName>
    <definedName name="page_to_sheet_br">#REF!</definedName>
    <definedName name="razn_down_rows">#REF!</definedName>
    <definedName name="rows_to_delete">#REF!</definedName>
    <definedName name="rows_to_last">#REF!</definedName>
    <definedName name="Signature_in_razn">#REF!</definedName>
    <definedName name="_xlnm.Print_Area" localSheetId="0">Лист1!$A$1:$E$30</definedName>
    <definedName name="_xlnm.Print_Area">#REF!</definedName>
  </definedNames>
  <calcPr calcId="114210"/>
</workbook>
</file>

<file path=xl/calcChain.xml><?xml version="1.0" encoding="utf-8"?>
<calcChain xmlns="http://schemas.openxmlformats.org/spreadsheetml/2006/main">
  <c r="D16" i="8"/>
  <c r="D19"/>
  <c r="D22"/>
  <c r="D15"/>
  <c r="D14"/>
  <c r="D12"/>
  <c r="C16"/>
  <c r="C12"/>
  <c r="C22"/>
  <c r="C15"/>
  <c r="C14"/>
  <c r="C19"/>
  <c r="B16"/>
  <c r="B19"/>
  <c r="B21"/>
  <c r="B15"/>
  <c r="B22"/>
  <c r="B12"/>
  <c r="B14"/>
  <c r="D10"/>
  <c r="D27"/>
  <c r="D28"/>
  <c r="C10"/>
  <c r="C27"/>
  <c r="C28"/>
  <c r="B10"/>
  <c r="B27"/>
  <c r="B28"/>
</calcChain>
</file>

<file path=xl/sharedStrings.xml><?xml version="1.0" encoding="utf-8"?>
<sst xmlns="http://schemas.openxmlformats.org/spreadsheetml/2006/main" count="26" uniqueCount="26">
  <si>
    <t>Наименование показателей</t>
  </si>
  <si>
    <t>ДОХОДЫ</t>
  </si>
  <si>
    <t>Налоговые и неналоговые доходы</t>
  </si>
  <si>
    <t>Безвозмездные поступления</t>
  </si>
  <si>
    <t>РАСХОДЫ</t>
  </si>
  <si>
    <t>МБТ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</si>
  <si>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</si>
  <si>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</si>
  <si>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</si>
  <si>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</si>
  <si>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</si>
  <si>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</si>
  <si>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</si>
  <si>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</si>
  <si>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</si>
  <si>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</si>
  <si>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</si>
  <si>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СМИ</t>
  </si>
  <si>
    <t>Обслуживание долга</t>
  </si>
  <si>
    <t>Условно утверждаемые расходы</t>
  </si>
  <si>
    <t>Дефицит (-) / Профицит (+)</t>
  </si>
  <si>
    <t>консолидированный бюджет</t>
  </si>
  <si>
    <t>Прогноз основных характеристик консолидированного бюджета  Ермаковского района
 на 2014-2016 годы</t>
  </si>
  <si>
    <t>Расходы</t>
  </si>
  <si>
    <t>Доходы</t>
  </si>
  <si>
    <t>(тыс. руб.)</t>
  </si>
</sst>
</file>

<file path=xl/styles.xml><?xml version="1.0" encoding="utf-8"?>
<styleSheet xmlns="http://schemas.openxmlformats.org/spreadsheetml/2006/main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_(* #,##0.00_);_(* \(#,##0.00\);_(* &quot;-&quot;??_);_(@_)"/>
  </numFmts>
  <fonts count="3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"/>
      <color indexed="16"/>
      <name val="Courier"/>
    </font>
    <font>
      <b/>
      <sz val="1"/>
      <color indexed="16"/>
      <name val="Courie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"/>
      <color indexed="16"/>
      <name val="Courier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4" fillId="0" borderId="0">
      <protection locked="0"/>
    </xf>
    <xf numFmtId="0" fontId="4" fillId="0" borderId="0">
      <protection locked="0"/>
    </xf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2" applyNumberFormat="0" applyAlignment="0" applyProtection="0"/>
    <xf numFmtId="0" fontId="9" fillId="20" borderId="3" applyNumberFormat="0" applyAlignment="0" applyProtection="0"/>
    <xf numFmtId="0" fontId="10" fillId="20" borderId="2" applyNumberFormat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7" applyNumberFormat="0" applyFill="0" applyAlignment="0" applyProtection="0"/>
    <xf numFmtId="0" fontId="15" fillId="21" borderId="8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9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" fillId="23" borderId="9" applyNumberFormat="0" applyFont="0" applyAlignment="0" applyProtection="0"/>
    <xf numFmtId="0" fontId="20" fillId="0" borderId="10" applyNumberFormat="0" applyFill="0" applyAlignment="0" applyProtection="0"/>
    <xf numFmtId="0" fontId="2" fillId="0" borderId="0"/>
    <xf numFmtId="0" fontId="21" fillId="0" borderId="0" applyNumberForma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9" fillId="0" borderId="0" applyFont="0" applyFill="0" applyBorder="0" applyAlignment="0" applyProtection="0"/>
    <xf numFmtId="0" fontId="22" fillId="4" borderId="0" applyNumberFormat="0" applyBorder="0" applyAlignment="0" applyProtection="0"/>
    <xf numFmtId="0" fontId="3" fillId="0" borderId="0">
      <protection locked="0"/>
    </xf>
  </cellStyleXfs>
  <cellXfs count="47">
    <xf numFmtId="0" fontId="0" fillId="0" borderId="0" xfId="0"/>
    <xf numFmtId="0" fontId="23" fillId="0" borderId="0" xfId="0" applyFont="1" applyFill="1" applyBorder="1" applyAlignment="1">
      <alignment horizontal="center" wrapText="1"/>
    </xf>
    <xf numFmtId="0" fontId="24" fillId="0" borderId="0" xfId="0" applyFont="1"/>
    <xf numFmtId="0" fontId="27" fillId="0" borderId="0" xfId="0" applyFont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24" fillId="0" borderId="0" xfId="0" applyFont="1" applyAlignment="1">
      <alignment wrapText="1"/>
    </xf>
    <xf numFmtId="0" fontId="25" fillId="0" borderId="11" xfId="0" applyFont="1" applyFill="1" applyBorder="1" applyAlignment="1">
      <alignment horizontal="center" vertical="center" wrapText="1"/>
    </xf>
    <xf numFmtId="0" fontId="25" fillId="0" borderId="12" xfId="0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" vertical="center" wrapText="1"/>
    </xf>
    <xf numFmtId="0" fontId="27" fillId="0" borderId="14" xfId="0" applyFont="1" applyFill="1" applyBorder="1" applyAlignment="1">
      <alignment horizontal="center" vertical="center" wrapText="1"/>
    </xf>
    <xf numFmtId="0" fontId="25" fillId="0" borderId="15" xfId="0" applyFont="1" applyFill="1" applyBorder="1" applyAlignment="1">
      <alignment horizontal="center" vertical="center" wrapText="1"/>
    </xf>
    <xf numFmtId="0" fontId="26" fillId="0" borderId="16" xfId="0" applyFont="1" applyFill="1" applyBorder="1" applyAlignment="1">
      <alignment wrapText="1"/>
    </xf>
    <xf numFmtId="0" fontId="26" fillId="0" borderId="17" xfId="0" applyFont="1" applyFill="1" applyBorder="1" applyAlignment="1">
      <alignment wrapText="1"/>
    </xf>
    <xf numFmtId="0" fontId="0" fillId="0" borderId="0" xfId="0" applyFill="1" applyAlignment="1">
      <alignment horizontal="left" vertical="justify"/>
    </xf>
    <xf numFmtId="0" fontId="24" fillId="0" borderId="0" xfId="0" applyFont="1" applyFill="1"/>
    <xf numFmtId="0" fontId="25" fillId="0" borderId="18" xfId="0" applyFont="1" applyFill="1" applyBorder="1" applyAlignment="1">
      <alignment wrapText="1"/>
    </xf>
    <xf numFmtId="0" fontId="28" fillId="0" borderId="0" xfId="0" applyFont="1" applyFill="1"/>
    <xf numFmtId="0" fontId="24" fillId="0" borderId="0" xfId="0" applyFont="1" applyFill="1" applyAlignment="1"/>
    <xf numFmtId="0" fontId="26" fillId="0" borderId="0" xfId="0" applyFont="1" applyFill="1"/>
    <xf numFmtId="0" fontId="27" fillId="0" borderId="19" xfId="0" applyFont="1" applyFill="1" applyBorder="1" applyAlignment="1">
      <alignment horizontal="center" vertical="center" wrapText="1"/>
    </xf>
    <xf numFmtId="0" fontId="26" fillId="0" borderId="20" xfId="0" applyFont="1" applyFill="1" applyBorder="1" applyAlignment="1">
      <alignment wrapText="1"/>
    </xf>
    <xf numFmtId="0" fontId="26" fillId="0" borderId="21" xfId="0" applyFont="1" applyFill="1" applyBorder="1" applyAlignment="1">
      <alignment wrapText="1"/>
    </xf>
    <xf numFmtId="0" fontId="27" fillId="0" borderId="22" xfId="0" applyFont="1" applyFill="1" applyBorder="1" applyAlignment="1">
      <alignment horizontal="center" vertical="center" wrapText="1"/>
    </xf>
    <xf numFmtId="0" fontId="27" fillId="0" borderId="23" xfId="0" applyFont="1" applyFill="1" applyBorder="1" applyAlignment="1">
      <alignment horizontal="center" vertical="center" wrapText="1"/>
    </xf>
    <xf numFmtId="0" fontId="27" fillId="0" borderId="24" xfId="0" applyFont="1" applyFill="1" applyBorder="1" applyAlignment="1">
      <alignment horizontal="center" vertical="center" wrapText="1"/>
    </xf>
    <xf numFmtId="0" fontId="26" fillId="0" borderId="0" xfId="0" applyFont="1" applyAlignment="1">
      <alignment wrapText="1"/>
    </xf>
    <xf numFmtId="0" fontId="25" fillId="0" borderId="16" xfId="0" applyFont="1" applyFill="1" applyBorder="1" applyAlignment="1">
      <alignment wrapText="1"/>
    </xf>
    <xf numFmtId="4" fontId="26" fillId="0" borderId="20" xfId="0" applyNumberFormat="1" applyFont="1" applyFill="1" applyBorder="1" applyAlignment="1">
      <alignment horizontal="right"/>
    </xf>
    <xf numFmtId="4" fontId="26" fillId="0" borderId="25" xfId="0" applyNumberFormat="1" applyFont="1" applyFill="1" applyBorder="1" applyAlignment="1">
      <alignment horizontal="right"/>
    </xf>
    <xf numFmtId="4" fontId="26" fillId="0" borderId="21" xfId="0" applyNumberFormat="1" applyFont="1" applyFill="1" applyBorder="1" applyAlignment="1">
      <alignment horizontal="right"/>
    </xf>
    <xf numFmtId="4" fontId="26" fillId="0" borderId="26" xfId="0" applyNumberFormat="1" applyFont="1" applyFill="1" applyBorder="1" applyAlignment="1">
      <alignment horizontal="right"/>
    </xf>
    <xf numFmtId="4" fontId="25" fillId="0" borderId="27" xfId="0" applyNumberFormat="1" applyFont="1" applyFill="1" applyBorder="1" applyAlignment="1">
      <alignment wrapText="1"/>
    </xf>
    <xf numFmtId="4" fontId="26" fillId="0" borderId="28" xfId="0" applyNumberFormat="1" applyFont="1" applyFill="1" applyBorder="1" applyAlignment="1">
      <alignment horizontal="right"/>
    </xf>
    <xf numFmtId="4" fontId="26" fillId="0" borderId="29" xfId="0" applyNumberFormat="1" applyFont="1" applyFill="1" applyBorder="1" applyAlignment="1">
      <alignment horizontal="right"/>
    </xf>
    <xf numFmtId="4" fontId="25" fillId="0" borderId="30" xfId="0" applyNumberFormat="1" applyFont="1" applyFill="1" applyBorder="1" applyAlignment="1">
      <alignment wrapText="1"/>
    </xf>
    <xf numFmtId="0" fontId="23" fillId="0" borderId="0" xfId="0" applyFont="1" applyFill="1" applyBorder="1" applyAlignment="1">
      <alignment horizontal="center" wrapText="1"/>
    </xf>
    <xf numFmtId="0" fontId="25" fillId="0" borderId="14" xfId="0" applyFont="1" applyFill="1" applyBorder="1" applyAlignment="1">
      <alignment horizontal="center" vertical="justify" wrapText="1"/>
    </xf>
    <xf numFmtId="0" fontId="25" fillId="0" borderId="31" xfId="0" applyFont="1" applyFill="1" applyBorder="1" applyAlignment="1">
      <alignment horizontal="center" vertical="justify" wrapText="1"/>
    </xf>
    <xf numFmtId="0" fontId="25" fillId="0" borderId="23" xfId="0" applyFont="1" applyFill="1" applyBorder="1" applyAlignment="1">
      <alignment horizontal="center" vertical="justify" wrapText="1"/>
    </xf>
    <xf numFmtId="0" fontId="25" fillId="0" borderId="14" xfId="0" applyFont="1" applyFill="1" applyBorder="1" applyAlignment="1">
      <alignment horizontal="center" wrapText="1"/>
    </xf>
    <xf numFmtId="0" fontId="25" fillId="0" borderId="31" xfId="0" applyFont="1" applyFill="1" applyBorder="1" applyAlignment="1">
      <alignment horizontal="center" wrapText="1"/>
    </xf>
    <xf numFmtId="0" fontId="25" fillId="0" borderId="23" xfId="0" applyFont="1" applyFill="1" applyBorder="1" applyAlignment="1">
      <alignment horizontal="center" wrapText="1"/>
    </xf>
    <xf numFmtId="0" fontId="25" fillId="0" borderId="17" xfId="0" applyFont="1" applyFill="1" applyBorder="1" applyAlignment="1">
      <alignment horizontal="center" vertical="center" wrapText="1"/>
    </xf>
    <xf numFmtId="0" fontId="25" fillId="0" borderId="18" xfId="0" applyFont="1" applyFill="1" applyBorder="1" applyAlignment="1">
      <alignment horizontal="center" vertical="center" wrapText="1"/>
    </xf>
    <xf numFmtId="0" fontId="23" fillId="0" borderId="32" xfId="0" applyFont="1" applyFill="1" applyBorder="1" applyAlignment="1">
      <alignment horizontal="center" wrapText="1"/>
    </xf>
    <xf numFmtId="0" fontId="23" fillId="0" borderId="33" xfId="0" applyFont="1" applyFill="1" applyBorder="1" applyAlignment="1">
      <alignment horizontal="center" wrapText="1"/>
    </xf>
    <xf numFmtId="0" fontId="23" fillId="0" borderId="34" xfId="0" applyFont="1" applyFill="1" applyBorder="1" applyAlignment="1">
      <alignment horizontal="center" wrapText="1"/>
    </xf>
  </cellXfs>
  <cellStyles count="62">
    <cellStyle name="”€ќђќ‘ћ‚›‰" xfId="1"/>
    <cellStyle name="”€љ‘€ђћ‚ђќќ›‰" xfId="2"/>
    <cellStyle name="„…ќ…†ќ›‰" xfId="3"/>
    <cellStyle name="„ђ’ђ" xfId="4"/>
    <cellStyle name="€’ћѓћ‚›‰" xfId="5"/>
    <cellStyle name="‡ђѓћ‹ћ‚ћљ1" xfId="6"/>
    <cellStyle name="‡ђѓћ‹ћ‚ћљ2" xfId="7"/>
    <cellStyle name="20% - Акцент1" xfId="8" builtinId="30" customBuiltin="1"/>
    <cellStyle name="20% - Акцент2" xfId="9" builtinId="34" customBuiltin="1"/>
    <cellStyle name="20% - Акцент3" xfId="10" builtinId="38" customBuiltin="1"/>
    <cellStyle name="20% - Акцент4" xfId="11" builtinId="42" customBuiltin="1"/>
    <cellStyle name="20% - Акцент5" xfId="12" builtinId="46" customBuiltin="1"/>
    <cellStyle name="20% - Акцент6" xfId="13" builtinId="50" customBuiltin="1"/>
    <cellStyle name="40% - Акцент1" xfId="14" builtinId="31" customBuiltin="1"/>
    <cellStyle name="40% - Акцент2" xfId="15" builtinId="35" customBuiltin="1"/>
    <cellStyle name="40% - Акцент3" xfId="16" builtinId="39" customBuiltin="1"/>
    <cellStyle name="40% - Акцент4" xfId="17" builtinId="43" customBuiltin="1"/>
    <cellStyle name="40% - Акцент5" xfId="18" builtinId="47" customBuiltin="1"/>
    <cellStyle name="40% - Акцент6" xfId="19" builtinId="51" customBuiltin="1"/>
    <cellStyle name="60% - Акцент1" xfId="20" builtinId="32" customBuiltin="1"/>
    <cellStyle name="60% - Акцент2" xfId="21" builtinId="36" customBuiltin="1"/>
    <cellStyle name="60% - Акцент3" xfId="22" builtinId="40" customBuiltin="1"/>
    <cellStyle name="60% - Акцент4" xfId="23" builtinId="44" customBuiltin="1"/>
    <cellStyle name="60% - Акцент5" xfId="24" builtinId="48" customBuiltin="1"/>
    <cellStyle name="60% - Акцент6" xfId="25" builtinId="52" customBuiltin="1"/>
    <cellStyle name="F2" xfId="26"/>
    <cellStyle name="F3" xfId="27"/>
    <cellStyle name="F4" xfId="28"/>
    <cellStyle name="F5" xfId="29"/>
    <cellStyle name="F6" xfId="30"/>
    <cellStyle name="F7" xfId="31"/>
    <cellStyle name="F8" xfId="32"/>
    <cellStyle name="Акцент1" xfId="33" builtinId="29" customBuiltin="1"/>
    <cellStyle name="Акцент2" xfId="34" builtinId="33" customBuiltin="1"/>
    <cellStyle name="Акцент3" xfId="35" builtinId="37" customBuiltin="1"/>
    <cellStyle name="Акцент4" xfId="36" builtinId="41" customBuiltin="1"/>
    <cellStyle name="Акцент5" xfId="37" builtinId="45" customBuiltin="1"/>
    <cellStyle name="Акцент6" xfId="38" builtinId="49" customBuiltin="1"/>
    <cellStyle name="Ввод " xfId="39" builtinId="20" customBuiltin="1"/>
    <cellStyle name="Вывод" xfId="40" builtinId="21" customBuiltin="1"/>
    <cellStyle name="Вычисление" xfId="41" builtinId="22" customBuiltin="1"/>
    <cellStyle name="Заголовок 1" xfId="42" builtinId="16" customBuiltin="1"/>
    <cellStyle name="Заголовок 2" xfId="43" builtinId="17" customBuiltin="1"/>
    <cellStyle name="Заголовок 3" xfId="44" builtinId="18" customBuiltin="1"/>
    <cellStyle name="Заголовок 4" xfId="45" builtinId="19" customBuiltin="1"/>
    <cellStyle name="Итог" xfId="46" builtinId="25" customBuiltin="1"/>
    <cellStyle name="Контрольная ячейка" xfId="47" builtinId="23" customBuiltin="1"/>
    <cellStyle name="Название" xfId="48" builtinId="15" customBuiltin="1"/>
    <cellStyle name="Нейтральный" xfId="49" builtinId="28" customBuiltin="1"/>
    <cellStyle name="Обычный" xfId="0" builtinId="0"/>
    <cellStyle name="Обычный 2" xfId="50"/>
    <cellStyle name="Плохой" xfId="51" builtinId="27" customBuiltin="1"/>
    <cellStyle name="Пояснение" xfId="52" builtinId="53" customBuiltin="1"/>
    <cellStyle name="Примечание" xfId="53" builtinId="10" customBuiltin="1"/>
    <cellStyle name="Связанная ячейка" xfId="54" builtinId="24" customBuiltin="1"/>
    <cellStyle name="Стиль 1" xfId="55"/>
    <cellStyle name="Текст предупреждения" xfId="56" builtinId="11" customBuiltin="1"/>
    <cellStyle name="Тысячи [0]_перечис.11" xfId="57"/>
    <cellStyle name="Тысячи_перечис.11" xfId="58"/>
    <cellStyle name="Финансовый 2" xfId="59"/>
    <cellStyle name="Хороший" xfId="60" builtinId="26" customBuiltin="1"/>
    <cellStyle name="Џђћ–…ќ’ќ›‰" xfId="6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0"/>
  <sheetViews>
    <sheetView tabSelected="1" view="pageBreakPreview" zoomScaleSheetLayoutView="100" workbookViewId="0">
      <selection activeCell="B3" sqref="B3:D3"/>
    </sheetView>
  </sheetViews>
  <sheetFormatPr defaultRowHeight="12.75"/>
  <cols>
    <col min="1" max="1" width="50.140625" style="5" customWidth="1"/>
    <col min="2" max="2" width="15.85546875" style="5" customWidth="1"/>
    <col min="3" max="3" width="16.28515625" style="5" customWidth="1"/>
    <col min="4" max="4" width="16.5703125" style="5" customWidth="1"/>
    <col min="5" max="16384" width="9.140625" style="2"/>
  </cols>
  <sheetData>
    <row r="1" spans="1:4" ht="77.25" customHeight="1">
      <c r="A1" s="35" t="s">
        <v>22</v>
      </c>
      <c r="B1" s="35"/>
      <c r="C1" s="35"/>
      <c r="D1" s="35"/>
    </row>
    <row r="2" spans="1:4" ht="51" customHeight="1" thickBot="1">
      <c r="A2" s="1"/>
      <c r="B2" s="1"/>
      <c r="C2" s="1"/>
      <c r="D2" s="1" t="s">
        <v>25</v>
      </c>
    </row>
    <row r="3" spans="1:4" ht="21.75" customHeight="1">
      <c r="A3" s="42" t="s">
        <v>0</v>
      </c>
      <c r="B3" s="44" t="s">
        <v>21</v>
      </c>
      <c r="C3" s="45"/>
      <c r="D3" s="46"/>
    </row>
    <row r="4" spans="1:4" s="3" customFormat="1" ht="20.25" customHeight="1" thickBot="1">
      <c r="A4" s="43"/>
      <c r="B4" s="10">
        <v>2014</v>
      </c>
      <c r="C4" s="6">
        <v>2015</v>
      </c>
      <c r="D4" s="7">
        <v>2016</v>
      </c>
    </row>
    <row r="5" spans="1:4" s="3" customFormat="1" ht="21.75" hidden="1" customHeight="1">
      <c r="A5" s="8"/>
      <c r="B5" s="8"/>
      <c r="C5" s="8"/>
      <c r="D5" s="19"/>
    </row>
    <row r="6" spans="1:4" s="4" customFormat="1" ht="16.5" customHeight="1" thickBot="1">
      <c r="A6" s="9">
        <v>1</v>
      </c>
      <c r="B6" s="22">
        <v>2</v>
      </c>
      <c r="C6" s="24">
        <v>3</v>
      </c>
      <c r="D6" s="23">
        <v>4</v>
      </c>
    </row>
    <row r="7" spans="1:4" s="13" customFormat="1" ht="18.75" hidden="1" customHeight="1" thickBot="1">
      <c r="A7" s="36" t="s">
        <v>1</v>
      </c>
      <c r="B7" s="37"/>
      <c r="C7" s="37"/>
      <c r="D7" s="38"/>
    </row>
    <row r="8" spans="1:4" s="14" customFormat="1" ht="19.5" hidden="1" customHeight="1">
      <c r="A8" s="12" t="s">
        <v>2</v>
      </c>
      <c r="B8" s="27">
        <v>207605.7</v>
      </c>
      <c r="C8" s="28">
        <v>233861.73</v>
      </c>
      <c r="D8" s="27">
        <v>265274.67</v>
      </c>
    </row>
    <row r="9" spans="1:4" s="14" customFormat="1" ht="18.75" hidden="1" customHeight="1">
      <c r="A9" s="11" t="s">
        <v>3</v>
      </c>
      <c r="B9" s="29">
        <v>541487.1</v>
      </c>
      <c r="C9" s="30">
        <v>565268.76</v>
      </c>
      <c r="D9" s="29">
        <v>577016.06999999995</v>
      </c>
    </row>
    <row r="10" spans="1:4" s="16" customFormat="1" ht="19.5" customHeight="1" thickBot="1">
      <c r="A10" s="15" t="s">
        <v>24</v>
      </c>
      <c r="B10" s="31">
        <f>SUM(B8:B9)</f>
        <v>749092.8</v>
      </c>
      <c r="C10" s="31">
        <f>SUM(C8:C9)</f>
        <v>799130.49</v>
      </c>
      <c r="D10" s="31">
        <f>SUM(D8:D9)</f>
        <v>842290.74</v>
      </c>
    </row>
    <row r="11" spans="1:4" s="17" customFormat="1" ht="18.75" hidden="1" customHeight="1" thickBot="1">
      <c r="A11" s="39" t="s">
        <v>4</v>
      </c>
      <c r="B11" s="40"/>
      <c r="C11" s="40"/>
      <c r="D11" s="41"/>
    </row>
    <row r="12" spans="1:4" s="14" customFormat="1" ht="19.5" hidden="1" customHeight="1">
      <c r="A12" s="20" t="s">
        <v>6</v>
      </c>
      <c r="B12" s="28">
        <f>40287.51+34732.56</f>
        <v>75020.070000000007</v>
      </c>
      <c r="C12" s="27">
        <f>41540.7+35841.28+118.2</f>
        <v>77500.179999999993</v>
      </c>
      <c r="D12" s="32">
        <f>41795.48+35841.28+118.2</f>
        <v>77754.960000000006</v>
      </c>
    </row>
    <row r="13" spans="1:4" s="14" customFormat="1" ht="19.5" hidden="1" customHeight="1">
      <c r="A13" s="21" t="s">
        <v>7</v>
      </c>
      <c r="B13" s="30">
        <v>1060.5</v>
      </c>
      <c r="C13" s="29">
        <v>1058.0999999999999</v>
      </c>
      <c r="D13" s="33">
        <v>1058.0999999999999</v>
      </c>
    </row>
    <row r="14" spans="1:4" s="14" customFormat="1" ht="31.5" hidden="1">
      <c r="A14" s="21" t="s">
        <v>8</v>
      </c>
      <c r="B14" s="30">
        <f>1661.8+78.54</f>
        <v>1740.34</v>
      </c>
      <c r="C14" s="29">
        <f>1718.7+78.54</f>
        <v>1797.24</v>
      </c>
      <c r="D14" s="33">
        <f>1718.7+78.54</f>
        <v>1797.24</v>
      </c>
    </row>
    <row r="15" spans="1:4" s="14" customFormat="1" ht="18.75" hidden="1" customHeight="1">
      <c r="A15" s="21" t="s">
        <v>9</v>
      </c>
      <c r="B15" s="30">
        <f>12353.93+2319.07</f>
        <v>14673</v>
      </c>
      <c r="C15" s="29">
        <f>11735.53+1425.79</f>
        <v>13161.32</v>
      </c>
      <c r="D15" s="33">
        <f>12309.42+1425.7</f>
        <v>13735.12</v>
      </c>
    </row>
    <row r="16" spans="1:4" s="14" customFormat="1" ht="18" hidden="1" customHeight="1">
      <c r="A16" s="21" t="s">
        <v>10</v>
      </c>
      <c r="B16" s="30">
        <f>6023.1+8618.7-2319.07+500.89</f>
        <v>12823.62</v>
      </c>
      <c r="C16" s="29">
        <f>6012.76+9552.54-2042.25</f>
        <v>13523.050000000001</v>
      </c>
      <c r="D16" s="33">
        <f>7248.57+11815.8-2814.9</f>
        <v>16249.47</v>
      </c>
    </row>
    <row r="17" spans="1:4" s="14" customFormat="1" ht="19.5" hidden="1" customHeight="1">
      <c r="A17" s="21" t="s">
        <v>11</v>
      </c>
      <c r="B17" s="30"/>
      <c r="C17" s="29"/>
      <c r="D17" s="33"/>
    </row>
    <row r="18" spans="1:4" s="14" customFormat="1" ht="20.25" hidden="1" customHeight="1">
      <c r="A18" s="21" t="s">
        <v>12</v>
      </c>
      <c r="B18" s="30">
        <v>391872.07</v>
      </c>
      <c r="C18" s="29">
        <v>410466.95</v>
      </c>
      <c r="D18" s="33">
        <v>437336.36</v>
      </c>
    </row>
    <row r="19" spans="1:4" s="14" customFormat="1" ht="19.5" hidden="1" customHeight="1">
      <c r="A19" s="21" t="s">
        <v>13</v>
      </c>
      <c r="B19" s="30">
        <f>32298.82+29476.31</f>
        <v>61775.130000000005</v>
      </c>
      <c r="C19" s="29">
        <f>33471.75+30780.74</f>
        <v>64252.490000000005</v>
      </c>
      <c r="D19" s="33">
        <f>33471.75+24455.16+790.5+5535</f>
        <v>64252.41</v>
      </c>
    </row>
    <row r="20" spans="1:4" s="14" customFormat="1" ht="18.75" hidden="1" customHeight="1">
      <c r="A20" s="21" t="s">
        <v>14</v>
      </c>
      <c r="B20" s="30">
        <v>448</v>
      </c>
      <c r="C20" s="29">
        <v>448</v>
      </c>
      <c r="D20" s="33">
        <v>448</v>
      </c>
    </row>
    <row r="21" spans="1:4" s="14" customFormat="1" ht="18" hidden="1" customHeight="1">
      <c r="A21" s="21" t="s">
        <v>15</v>
      </c>
      <c r="B21" s="30">
        <f>186190.73</f>
        <v>186190.73</v>
      </c>
      <c r="C21" s="29">
        <v>194758.22</v>
      </c>
      <c r="D21" s="33">
        <v>184329.5</v>
      </c>
    </row>
    <row r="22" spans="1:4" s="14" customFormat="1" ht="18.75" hidden="1" customHeight="1">
      <c r="A22" s="21" t="s">
        <v>16</v>
      </c>
      <c r="B22" s="30">
        <f>4372.25+5</f>
        <v>4377.25</v>
      </c>
      <c r="C22" s="29">
        <f>4496.42+5</f>
        <v>4501.42</v>
      </c>
      <c r="D22" s="33">
        <f>4496.42+1415.15</f>
        <v>5911.57</v>
      </c>
    </row>
    <row r="23" spans="1:4" s="14" customFormat="1" ht="19.5" hidden="1" customHeight="1">
      <c r="A23" s="21" t="s">
        <v>17</v>
      </c>
      <c r="B23" s="30"/>
      <c r="C23" s="29"/>
      <c r="D23" s="33"/>
    </row>
    <row r="24" spans="1:4" s="14" customFormat="1" ht="18.75" hidden="1" customHeight="1">
      <c r="A24" s="21" t="s">
        <v>18</v>
      </c>
      <c r="B24" s="30"/>
      <c r="C24" s="29"/>
      <c r="D24" s="33"/>
    </row>
    <row r="25" spans="1:4" s="14" customFormat="1" ht="18" hidden="1" customHeight="1">
      <c r="A25" s="21" t="s">
        <v>5</v>
      </c>
      <c r="B25" s="30"/>
      <c r="C25" s="29"/>
      <c r="D25" s="33"/>
    </row>
    <row r="26" spans="1:4" s="14" customFormat="1" ht="18" hidden="1" customHeight="1">
      <c r="A26" s="21" t="s">
        <v>19</v>
      </c>
      <c r="B26" s="30">
        <v>0</v>
      </c>
      <c r="C26" s="29">
        <v>19376.96</v>
      </c>
      <c r="D26" s="33">
        <v>40687.47</v>
      </c>
    </row>
    <row r="27" spans="1:4" s="14" customFormat="1" ht="18" customHeight="1">
      <c r="A27" s="26" t="s">
        <v>23</v>
      </c>
      <c r="B27" s="34">
        <f>SUM(B12:B26)</f>
        <v>749980.71</v>
      </c>
      <c r="C27" s="34">
        <f>SUM(C12:C26)</f>
        <v>800843.93</v>
      </c>
      <c r="D27" s="34">
        <f>SUM(D12:D26)</f>
        <v>843560.2</v>
      </c>
    </row>
    <row r="28" spans="1:4" s="18" customFormat="1" ht="18.75" customHeight="1">
      <c r="A28" s="26" t="s">
        <v>20</v>
      </c>
      <c r="B28" s="34">
        <f>B10-B27</f>
        <v>-887.90999999991618</v>
      </c>
      <c r="C28" s="34">
        <f>C10-C27</f>
        <v>-1713.4400000000605</v>
      </c>
      <c r="D28" s="34">
        <f>D10-D27</f>
        <v>-1269.4599999999627</v>
      </c>
    </row>
    <row r="30" spans="1:4" ht="15.75">
      <c r="A30" s="25"/>
      <c r="D30" s="25"/>
    </row>
  </sheetData>
  <mergeCells count="5">
    <mergeCell ref="A1:D1"/>
    <mergeCell ref="A7:D7"/>
    <mergeCell ref="A11:D11"/>
    <mergeCell ref="A3:A4"/>
    <mergeCell ref="B3:D3"/>
  </mergeCells>
  <phoneticPr fontId="30" type="noConversion"/>
  <pageMargins left="0.70866141732283472" right="0.31496062992125984" top="0.36" bottom="0.35433070866141736" header="0.31496062992125984" footer="0.31496062992125984"/>
  <pageSetup paperSize="9" scale="85" firstPageNumber="2831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view="pageLayout" workbookViewId="0"/>
  </sheetViews>
  <sheetFormatPr defaultRowHeight="12.75"/>
  <sheetData/>
  <phoneticPr fontId="3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Кравченко Наталья</cp:lastModifiedBy>
  <cp:lastPrinted>2013-11-15T05:03:06Z</cp:lastPrinted>
  <dcterms:created xsi:type="dcterms:W3CDTF">2011-10-11T00:54:00Z</dcterms:created>
  <dcterms:modified xsi:type="dcterms:W3CDTF">2013-11-15T05:03:11Z</dcterms:modified>
</cp:coreProperties>
</file>