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45" windowWidth="15015" windowHeight="12570"/>
  </bookViews>
  <sheets>
    <sheet name="функционал" sheetId="1" r:id="rId1"/>
  </sheets>
  <definedNames>
    <definedName name="_xlnm.Print_Titles" localSheetId="0">функционал!$4:$5</definedName>
    <definedName name="_xlnm.Print_Area" localSheetId="0">функционал!$A$1:$F$57</definedName>
  </definedNames>
  <calcPr calcId="125725"/>
</workbook>
</file>

<file path=xl/calcChain.xml><?xml version="1.0" encoding="utf-8"?>
<calcChain xmlns="http://schemas.openxmlformats.org/spreadsheetml/2006/main">
  <c r="F56" i="1"/>
  <c r="F55"/>
  <c r="F53"/>
  <c r="F51"/>
  <c r="F50"/>
  <c r="F48"/>
  <c r="F47"/>
  <c r="F46"/>
  <c r="F45"/>
  <c r="F43"/>
  <c r="F42"/>
  <c r="F41"/>
  <c r="F40"/>
  <c r="F38"/>
  <c r="F37"/>
  <c r="F36"/>
  <c r="F35"/>
  <c r="F34"/>
  <c r="F32"/>
  <c r="F31"/>
  <c r="F29"/>
  <c r="F28"/>
  <c r="F27"/>
  <c r="F26"/>
  <c r="F24"/>
  <c r="F23"/>
  <c r="F22"/>
  <c r="F21"/>
  <c r="F20"/>
  <c r="F18"/>
  <c r="F17"/>
  <c r="F15"/>
  <c r="F13"/>
  <c r="F12"/>
  <c r="F11"/>
  <c r="F10"/>
  <c r="F9"/>
  <c r="F8"/>
  <c r="F7"/>
  <c r="D49"/>
  <c r="D6"/>
  <c r="D19"/>
  <c r="D42"/>
  <c r="D44"/>
  <c r="E44"/>
  <c r="E16"/>
  <c r="D16"/>
  <c r="D25"/>
  <c r="E54"/>
  <c r="F54" s="1"/>
  <c r="D54"/>
  <c r="E52"/>
  <c r="F52" s="1"/>
  <c r="D52"/>
  <c r="E49"/>
  <c r="E39"/>
  <c r="D39"/>
  <c r="E33"/>
  <c r="E30"/>
  <c r="D30"/>
  <c r="F30" s="1"/>
  <c r="E25"/>
  <c r="F25" s="1"/>
  <c r="E19"/>
  <c r="E14"/>
  <c r="F14" s="1"/>
  <c r="D14"/>
  <c r="E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F44" l="1"/>
  <c r="F49"/>
  <c r="F39"/>
  <c r="F19"/>
  <c r="F6"/>
  <c r="F16"/>
  <c r="E57"/>
  <c r="E59" s="1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D33"/>
  <c r="D57" s="1"/>
  <c r="F33" l="1"/>
  <c r="F57"/>
  <c r="A49"/>
  <c r="A50" s="1"/>
  <c r="A51" s="1"/>
  <c r="A52" s="1"/>
  <c r="A53" s="1"/>
  <c r="A54" s="1"/>
  <c r="A55" s="1"/>
  <c r="A56" s="1"/>
  <c r="D59"/>
</calcChain>
</file>

<file path=xl/sharedStrings.xml><?xml version="1.0" encoding="utf-8"?>
<sst xmlns="http://schemas.openxmlformats.org/spreadsheetml/2006/main" count="116" uniqueCount="115">
  <si>
    <t>1</t>
  </si>
  <si>
    <t>2</t>
  </si>
  <si>
    <t>0100</t>
  </si>
  <si>
    <t>3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</si>
  <si>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</si>
  <si>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</si>
  <si>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</si>
  <si>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</si>
  <si>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</si>
  <si>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0106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</si>
  <si>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</si>
  <si>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</si>
  <si>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</si>
  <si>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</si>
  <si>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</si>
  <si>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и вневойсковая подготовка</t>
  </si>
  <si>
    <t>0203</t>
  </si>
  <si>
    <t>0300</t>
  </si>
  <si>
    <t>0309</t>
  </si>
  <si>
    <t>0400</t>
  </si>
  <si>
    <t>Сельское хозяйство и рыболовство</t>
  </si>
  <si>
    <t>0405</t>
  </si>
  <si>
    <t>Водное хозяйство</t>
  </si>
  <si>
    <t>0406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</si>
  <si>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</si>
  <si>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</si>
  <si>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</si>
  <si>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</si>
  <si>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</si>
  <si>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</si>
  <si>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</si>
  <si>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</si>
  <si>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</si>
  <si>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</si>
  <si>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</si>
  <si>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</si>
  <si>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</si>
  <si>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</si>
  <si>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</si>
  <si>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0700</t>
  </si>
  <si>
    <t>Дошкольное образование</t>
  </si>
  <si>
    <t>0701</t>
  </si>
  <si>
    <t>Общее образование</t>
  </si>
  <si>
    <t>0702</t>
  </si>
  <si>
    <t>0707</t>
  </si>
  <si>
    <t>Другие вопросы в области образования</t>
  </si>
  <si>
    <t>0709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</si>
  <si>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</si>
  <si>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</si>
  <si>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</si>
  <si>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</si>
  <si>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</si>
  <si>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</si>
  <si>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</si>
  <si>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</si>
  <si>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</si>
  <si>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</si>
  <si>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</si>
  <si>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</si>
  <si>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</si>
  <si>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</si>
  <si>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1100</t>
  </si>
  <si>
    <t>Физическая культура</t>
  </si>
  <si>
    <t>1101</t>
  </si>
  <si>
    <t>Массовый спорт</t>
  </si>
  <si>
    <t>1102</t>
  </si>
  <si>
    <t>1400</t>
  </si>
  <si>
    <t>Всего</t>
  </si>
  <si>
    <t>№ строки</t>
  </si>
  <si>
    <t>Наименование показателя бюджетной классификации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</si>
  <si>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</si>
  <si>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</si>
  <si>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ОБЩЕГОСУДАРСТВЕННЫЕ ВОПРОСЫ</t>
  </si>
  <si>
    <t>Функционирование высшего должностного лица субъекта Российской  Федерации и муниципального образования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</si>
  <si>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</si>
  <si>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</si>
  <si>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</si>
  <si>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</si>
  <si>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</si>
  <si>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</si>
  <si>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</si>
  <si>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</si>
  <si>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Раздел, подраздел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</si>
  <si>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</si>
  <si>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1403</t>
  </si>
  <si>
    <t>Прочие межбюджетные трансферты общего характера</t>
  </si>
  <si>
    <t>0105</t>
  </si>
  <si>
    <t>Судебная система</t>
  </si>
  <si>
    <t>0703</t>
  </si>
  <si>
    <t>Дополнительное образование детей</t>
  </si>
  <si>
    <t xml:space="preserve">Молодежная политика </t>
  </si>
  <si>
    <t>МЕЖБЮДЖЕТНЫЕ ТРАНСФЕРТЫ ОБЩЕГО ХАРАКТЕРА БЮДЖЕТАМ БЮДЖЕТНОЙ СИСТЕМЫ РОССИЙСКОЙ ФЕДЕРАЦИИ</t>
  </si>
  <si>
    <t>4</t>
  </si>
  <si>
    <t>0600</t>
  </si>
  <si>
    <t>0605</t>
  </si>
  <si>
    <t>ОХРАНА ОКРУЖАЮЩЕЙ СРЕДЫ</t>
  </si>
  <si>
    <t>Другие вопросы в области охраны окружающей среды</t>
  </si>
  <si>
    <t>0603</t>
  </si>
  <si>
    <t>Охрана объектов растительного и животного мира и среды их обитания</t>
  </si>
  <si>
    <t>1300</t>
  </si>
  <si>
    <t>1301</t>
  </si>
  <si>
    <t>Гражданская оборона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</si>
  <si>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</si>
  <si>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</si>
  <si>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</si>
  <si>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</si>
  <si>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ЗДРАВООХРАНЕНИЕ</t>
  </si>
  <si>
    <t>0900</t>
  </si>
  <si>
    <t xml:space="preserve">Другие вопросы в области здравоохранения </t>
  </si>
  <si>
    <t>0909</t>
  </si>
  <si>
    <t>Исполнение бюджетных ассигнований по разделам и 
подразделам бюджетной классификации расходов бюджетов Российской Федерации  за 2021 -2022 года</t>
  </si>
  <si>
    <t>Факт на 01.07.2021 года</t>
  </si>
  <si>
    <t>Факт на 01.07.2022 года</t>
  </si>
  <si>
    <t>%    исполнения 2022 к 2021</t>
  </si>
  <si>
    <t>5</t>
  </si>
</sst>
</file>

<file path=xl/styles.xml><?xml version="1.0" encoding="utf-8"?>
<styleSheet xmlns="http://schemas.openxmlformats.org/spreadsheetml/2006/main">
  <numFmts count="1">
    <numFmt numFmtId="164" formatCode="#,##0.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8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3" fillId="0" borderId="0"/>
    <xf numFmtId="0" fontId="22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3">
    <xf numFmtId="0" fontId="0" fillId="0" borderId="0" xfId="0"/>
    <xf numFmtId="2" fontId="20" fillId="24" borderId="10" xfId="0" applyNumberFormat="1" applyFont="1" applyFill="1" applyBorder="1" applyAlignment="1">
      <alignment vertical="top" wrapText="1"/>
    </xf>
    <xf numFmtId="0" fontId="26" fillId="24" borderId="14" xfId="0" quotePrefix="1" applyNumberFormat="1" applyFont="1" applyFill="1" applyBorder="1" applyAlignment="1">
      <alignment horizontal="left" vertical="top" wrapText="1"/>
    </xf>
    <xf numFmtId="164" fontId="20" fillId="25" borderId="11" xfId="0" applyNumberFormat="1" applyFont="1" applyFill="1" applyBorder="1" applyAlignment="1">
      <alignment vertical="top" wrapText="1"/>
    </xf>
    <xf numFmtId="164" fontId="20" fillId="26" borderId="11" xfId="0" applyNumberFormat="1" applyFont="1" applyFill="1" applyBorder="1" applyAlignment="1">
      <alignment vertical="top" wrapText="1"/>
    </xf>
    <xf numFmtId="0" fontId="21" fillId="26" borderId="11" xfId="0" applyNumberFormat="1" applyFont="1" applyFill="1" applyBorder="1" applyAlignment="1">
      <alignment horizontal="left" vertical="top" wrapText="1"/>
    </xf>
    <xf numFmtId="2" fontId="20" fillId="25" borderId="11" xfId="0" applyNumberFormat="1" applyFont="1" applyFill="1" applyBorder="1" applyAlignment="1">
      <alignment vertical="top" wrapText="1"/>
    </xf>
    <xf numFmtId="0" fontId="21" fillId="25" borderId="11" xfId="0" applyNumberFormat="1" applyFont="1" applyFill="1" applyBorder="1" applyAlignment="1">
      <alignment horizontal="left" vertical="center" wrapText="1"/>
    </xf>
    <xf numFmtId="0" fontId="20" fillId="24" borderId="10" xfId="0" applyNumberFormat="1" applyFont="1" applyFill="1" applyBorder="1" applyAlignment="1">
      <alignment horizontal="center" vertical="center" wrapText="1"/>
    </xf>
    <xf numFmtId="49" fontId="20" fillId="24" borderId="10" xfId="0" applyNumberFormat="1" applyFont="1" applyFill="1" applyBorder="1" applyAlignment="1">
      <alignment horizontal="center" vertical="center" wrapText="1"/>
    </xf>
    <xf numFmtId="49" fontId="20" fillId="24" borderId="10" xfId="0" applyNumberFormat="1" applyFont="1" applyFill="1" applyBorder="1" applyAlignment="1">
      <alignment horizontal="center" vertical="top"/>
    </xf>
    <xf numFmtId="0" fontId="20" fillId="24" borderId="10" xfId="0" applyNumberFormat="1" applyFont="1" applyFill="1" applyBorder="1" applyAlignment="1">
      <alignment horizontal="center" vertical="top" wrapText="1"/>
    </xf>
    <xf numFmtId="49" fontId="20" fillId="24" borderId="10" xfId="0" applyNumberFormat="1" applyFont="1" applyFill="1" applyBorder="1" applyAlignment="1">
      <alignment horizontal="center"/>
    </xf>
    <xf numFmtId="0" fontId="20" fillId="24" borderId="10" xfId="0" applyNumberFormat="1" applyFont="1" applyFill="1" applyBorder="1" applyAlignment="1">
      <alignment vertical="top" wrapText="1"/>
    </xf>
    <xf numFmtId="49" fontId="20" fillId="24" borderId="10" xfId="0" applyNumberFormat="1" applyFont="1" applyFill="1" applyBorder="1" applyAlignment="1">
      <alignment horizontal="center" wrapText="1"/>
    </xf>
    <xf numFmtId="164" fontId="20" fillId="24" borderId="10" xfId="0" applyNumberFormat="1" applyFont="1" applyFill="1" applyBorder="1" applyAlignment="1">
      <alignment wrapText="1"/>
    </xf>
    <xf numFmtId="3" fontId="20" fillId="24" borderId="10" xfId="0" applyNumberFormat="1" applyFont="1" applyFill="1" applyBorder="1" applyAlignment="1">
      <alignment horizontal="center" vertical="top" wrapText="1"/>
    </xf>
    <xf numFmtId="0" fontId="20" fillId="24" borderId="0" xfId="0" applyNumberFormat="1" applyFont="1" applyFill="1" applyAlignment="1">
      <alignment vertical="top" wrapText="1"/>
    </xf>
    <xf numFmtId="0" fontId="0" fillId="24" borderId="0" xfId="0" applyFill="1"/>
    <xf numFmtId="0" fontId="24" fillId="24" borderId="0" xfId="37" applyFont="1" applyFill="1" applyAlignment="1">
      <alignment horizontal="right"/>
    </xf>
    <xf numFmtId="0" fontId="19" fillId="24" borderId="0" xfId="0" applyFont="1" applyFill="1" applyAlignment="1">
      <alignment horizontal="center" vertical="top" wrapText="1"/>
    </xf>
    <xf numFmtId="0" fontId="19" fillId="24" borderId="0" xfId="0" applyNumberFormat="1" applyFont="1" applyFill="1" applyAlignment="1">
      <alignment horizontal="center" vertical="top" wrapText="1"/>
    </xf>
    <xf numFmtId="0" fontId="19" fillId="24" borderId="0" xfId="0" applyFont="1" applyFill="1" applyAlignment="1">
      <alignment horizontal="center" vertical="center" wrapText="1"/>
    </xf>
    <xf numFmtId="0" fontId="20" fillId="24" borderId="0" xfId="0" applyFont="1" applyFill="1" applyAlignment="1">
      <alignment vertical="top"/>
    </xf>
    <xf numFmtId="0" fontId="20" fillId="24" borderId="0" xfId="0" applyFont="1" applyFill="1"/>
    <xf numFmtId="0" fontId="21" fillId="24" borderId="0" xfId="0" applyFont="1" applyFill="1" applyAlignment="1">
      <alignment horizontal="right"/>
    </xf>
    <xf numFmtId="164" fontId="0" fillId="24" borderId="0" xfId="0" applyNumberFormat="1" applyFill="1"/>
    <xf numFmtId="4" fontId="0" fillId="24" borderId="0" xfId="0" applyNumberFormat="1" applyFill="1"/>
    <xf numFmtId="164" fontId="19" fillId="24" borderId="10" xfId="0" applyNumberFormat="1" applyFont="1" applyFill="1" applyBorder="1" applyAlignment="1">
      <alignment wrapText="1"/>
    </xf>
    <xf numFmtId="164" fontId="25" fillId="25" borderId="0" xfId="0" applyNumberFormat="1" applyFont="1" applyFill="1" applyAlignment="1">
      <alignment vertical="center"/>
    </xf>
    <xf numFmtId="164" fontId="20" fillId="25" borderId="11" xfId="0" applyNumberFormat="1" applyFont="1" applyFill="1" applyBorder="1" applyAlignment="1">
      <alignment vertical="center" wrapText="1"/>
    </xf>
    <xf numFmtId="49" fontId="20" fillId="24" borderId="12" xfId="0" applyNumberFormat="1" applyFont="1" applyFill="1" applyBorder="1" applyAlignment="1">
      <alignment horizontal="center" vertical="center" wrapText="1"/>
    </xf>
    <xf numFmtId="49" fontId="20" fillId="24" borderId="12" xfId="0" applyNumberFormat="1" applyFont="1" applyFill="1" applyBorder="1" applyAlignment="1">
      <alignment horizontal="center"/>
    </xf>
    <xf numFmtId="164" fontId="20" fillId="24" borderId="12" xfId="0" applyNumberFormat="1" applyFont="1" applyFill="1" applyBorder="1" applyAlignment="1">
      <alignment wrapText="1"/>
    </xf>
    <xf numFmtId="164" fontId="20" fillId="25" borderId="15" xfId="0" applyNumberFormat="1" applyFont="1" applyFill="1" applyBorder="1" applyAlignment="1">
      <alignment vertical="top" wrapText="1"/>
    </xf>
    <xf numFmtId="164" fontId="20" fillId="26" borderId="15" xfId="0" applyNumberFormat="1" applyFont="1" applyFill="1" applyBorder="1" applyAlignment="1">
      <alignment vertical="top" wrapText="1"/>
    </xf>
    <xf numFmtId="164" fontId="20" fillId="25" borderId="15" xfId="0" applyNumberFormat="1" applyFont="1" applyFill="1" applyBorder="1" applyAlignment="1">
      <alignment vertical="center" wrapText="1"/>
    </xf>
    <xf numFmtId="164" fontId="19" fillId="24" borderId="12" xfId="0" applyNumberFormat="1" applyFont="1" applyFill="1" applyBorder="1" applyAlignment="1">
      <alignment wrapText="1"/>
    </xf>
    <xf numFmtId="164" fontId="0" fillId="24" borderId="10" xfId="0" applyNumberFormat="1" applyFill="1" applyBorder="1"/>
    <xf numFmtId="0" fontId="20" fillId="24" borderId="10" xfId="0" applyFont="1" applyFill="1" applyBorder="1" applyAlignment="1">
      <alignment wrapText="1"/>
    </xf>
    <xf numFmtId="0" fontId="20" fillId="24" borderId="12" xfId="0" applyNumberFormat="1" applyFont="1" applyFill="1" applyBorder="1" applyAlignment="1">
      <alignment horizontal="left" vertical="top" wrapText="1"/>
    </xf>
    <xf numFmtId="0" fontId="20" fillId="24" borderId="13" xfId="0" applyNumberFormat="1" applyFont="1" applyFill="1" applyBorder="1" applyAlignment="1">
      <alignment horizontal="left" vertical="top" wrapText="1"/>
    </xf>
    <xf numFmtId="0" fontId="27" fillId="24" borderId="0" xfId="0" applyFont="1" applyFill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_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view="pageBreakPreview" zoomScaleNormal="100" workbookViewId="0">
      <selection activeCell="F6" sqref="F6"/>
    </sheetView>
  </sheetViews>
  <sheetFormatPr defaultRowHeight="15.75"/>
  <cols>
    <col min="1" max="1" width="6.28515625" style="18" customWidth="1"/>
    <col min="2" max="2" width="68.42578125" style="17" customWidth="1"/>
    <col min="3" max="3" width="10.7109375" style="18" customWidth="1"/>
    <col min="4" max="4" width="15.7109375" style="18" customWidth="1"/>
    <col min="5" max="5" width="16.42578125" style="18" customWidth="1"/>
    <col min="6" max="6" width="15.140625" style="18" customWidth="1"/>
    <col min="7" max="16384" width="9.140625" style="18"/>
  </cols>
  <sheetData>
    <row r="1" spans="1:7" ht="83.25" customHeight="1">
      <c r="A1" s="42" t="s">
        <v>110</v>
      </c>
      <c r="B1" s="42"/>
      <c r="C1" s="42"/>
      <c r="D1" s="42"/>
      <c r="E1" s="42"/>
      <c r="F1" s="42"/>
      <c r="G1" s="19"/>
    </row>
    <row r="2" spans="1:7">
      <c r="A2" s="20"/>
      <c r="B2" s="21"/>
      <c r="C2" s="22"/>
      <c r="D2" s="22"/>
      <c r="E2" s="22"/>
    </row>
    <row r="3" spans="1:7">
      <c r="A3" s="23"/>
      <c r="C3" s="24"/>
      <c r="D3" s="25"/>
      <c r="E3" s="25"/>
    </row>
    <row r="4" spans="1:7" ht="47.25">
      <c r="A4" s="8" t="s">
        <v>68</v>
      </c>
      <c r="B4" s="8" t="s">
        <v>69</v>
      </c>
      <c r="C4" s="9" t="s">
        <v>82</v>
      </c>
      <c r="D4" s="9" t="s">
        <v>111</v>
      </c>
      <c r="E4" s="31" t="s">
        <v>112</v>
      </c>
      <c r="F4" s="39" t="s">
        <v>113</v>
      </c>
    </row>
    <row r="5" spans="1:7">
      <c r="A5" s="10"/>
      <c r="B5" s="11" t="s">
        <v>0</v>
      </c>
      <c r="C5" s="12" t="s">
        <v>1</v>
      </c>
      <c r="D5" s="12" t="s">
        <v>3</v>
      </c>
      <c r="E5" s="32" t="s">
        <v>92</v>
      </c>
      <c r="F5" s="32" t="s">
        <v>114</v>
      </c>
    </row>
    <row r="6" spans="1:7">
      <c r="A6" s="10" t="s">
        <v>0</v>
      </c>
      <c r="B6" s="13" t="s">
        <v>72</v>
      </c>
      <c r="C6" s="14" t="s">
        <v>2</v>
      </c>
      <c r="D6" s="15">
        <f>SUM(D7:D13)</f>
        <v>27155.199999999997</v>
      </c>
      <c r="E6" s="33">
        <f t="shared" ref="E6" si="0">SUM(E7:E13)</f>
        <v>29403.1</v>
      </c>
      <c r="F6" s="38">
        <f>E6/D6*100</f>
        <v>108.27797254301204</v>
      </c>
      <c r="G6" s="26"/>
    </row>
    <row r="7" spans="1:7" ht="31.5">
      <c r="A7" s="16">
        <f>A6+1</f>
        <v>2</v>
      </c>
      <c r="B7" s="13" t="s">
        <v>73</v>
      </c>
      <c r="C7" s="14" t="s">
        <v>4</v>
      </c>
      <c r="D7" s="3">
        <v>992.9</v>
      </c>
      <c r="E7" s="34">
        <v>955.3</v>
      </c>
      <c r="F7" s="38">
        <f t="shared" ref="F7:F57" si="1">E7/D7*100</f>
        <v>96.213113103031517</v>
      </c>
    </row>
    <row r="8" spans="1:7" ht="47.25">
      <c r="A8" s="16">
        <f t="shared" ref="A8:A56" si="2">A7+1</f>
        <v>3</v>
      </c>
      <c r="B8" s="13" t="s">
        <v>5</v>
      </c>
      <c r="C8" s="14" t="s">
        <v>6</v>
      </c>
      <c r="D8" s="15">
        <v>2500.4</v>
      </c>
      <c r="E8" s="33">
        <v>2562.6</v>
      </c>
      <c r="F8" s="38">
        <f t="shared" si="1"/>
        <v>102.48760198368261</v>
      </c>
    </row>
    <row r="9" spans="1:7" ht="47.25">
      <c r="A9" s="16">
        <f t="shared" si="2"/>
        <v>4</v>
      </c>
      <c r="B9" s="13" t="s">
        <v>7</v>
      </c>
      <c r="C9" s="14" t="s">
        <v>8</v>
      </c>
      <c r="D9" s="15">
        <v>16775.8</v>
      </c>
      <c r="E9" s="33">
        <v>18219.2</v>
      </c>
      <c r="F9" s="38">
        <f t="shared" si="1"/>
        <v>108.6040606111184</v>
      </c>
    </row>
    <row r="10" spans="1:7">
      <c r="A10" s="16">
        <f t="shared" si="2"/>
        <v>5</v>
      </c>
      <c r="B10" s="2" t="s">
        <v>87</v>
      </c>
      <c r="C10" s="14" t="s">
        <v>86</v>
      </c>
      <c r="D10" s="3">
        <v>0</v>
      </c>
      <c r="E10" s="34">
        <v>0</v>
      </c>
      <c r="F10" s="38" t="e">
        <f t="shared" si="1"/>
        <v>#DIV/0!</v>
      </c>
    </row>
    <row r="11" spans="1:7" ht="31.5">
      <c r="A11" s="16">
        <f t="shared" si="2"/>
        <v>6</v>
      </c>
      <c r="B11" s="13" t="s">
        <v>83</v>
      </c>
      <c r="C11" s="14" t="s">
        <v>9</v>
      </c>
      <c r="D11" s="15">
        <v>4353.5</v>
      </c>
      <c r="E11" s="33">
        <v>4750.6000000000004</v>
      </c>
      <c r="F11" s="38">
        <f t="shared" si="1"/>
        <v>109.12139657746643</v>
      </c>
    </row>
    <row r="12" spans="1:7">
      <c r="A12" s="16">
        <f t="shared" si="2"/>
        <v>7</v>
      </c>
      <c r="B12" s="13" t="s">
        <v>10</v>
      </c>
      <c r="C12" s="14" t="s">
        <v>11</v>
      </c>
      <c r="D12" s="3">
        <v>0</v>
      </c>
      <c r="E12" s="34">
        <v>0</v>
      </c>
      <c r="F12" s="38" t="e">
        <f t="shared" si="1"/>
        <v>#DIV/0!</v>
      </c>
    </row>
    <row r="13" spans="1:7" ht="19.5" customHeight="1">
      <c r="A13" s="16">
        <f t="shared" si="2"/>
        <v>8</v>
      </c>
      <c r="B13" s="13" t="s">
        <v>12</v>
      </c>
      <c r="C13" s="14" t="s">
        <v>13</v>
      </c>
      <c r="D13" s="15">
        <v>2532.6</v>
      </c>
      <c r="E13" s="33">
        <v>2915.4</v>
      </c>
      <c r="F13" s="38">
        <f t="shared" si="1"/>
        <v>115.11490168206586</v>
      </c>
    </row>
    <row r="14" spans="1:7">
      <c r="A14" s="16">
        <f t="shared" si="2"/>
        <v>9</v>
      </c>
      <c r="B14" s="13" t="s">
        <v>74</v>
      </c>
      <c r="C14" s="14" t="s">
        <v>14</v>
      </c>
      <c r="D14" s="15">
        <f>D15</f>
        <v>936.6</v>
      </c>
      <c r="E14" s="33">
        <f t="shared" ref="E14" si="3">E15</f>
        <v>1000.6</v>
      </c>
      <c r="F14" s="38">
        <f t="shared" si="1"/>
        <v>106.83322656416827</v>
      </c>
    </row>
    <row r="15" spans="1:7">
      <c r="A15" s="16">
        <f t="shared" si="2"/>
        <v>10</v>
      </c>
      <c r="B15" s="13" t="s">
        <v>15</v>
      </c>
      <c r="C15" s="14" t="s">
        <v>16</v>
      </c>
      <c r="D15" s="4">
        <v>936.6</v>
      </c>
      <c r="E15" s="35">
        <v>1000.6</v>
      </c>
      <c r="F15" s="38">
        <f t="shared" si="1"/>
        <v>106.83322656416827</v>
      </c>
    </row>
    <row r="16" spans="1:7" ht="31.5">
      <c r="A16" s="16">
        <f t="shared" si="2"/>
        <v>11</v>
      </c>
      <c r="B16" s="13" t="s">
        <v>75</v>
      </c>
      <c r="C16" s="14" t="s">
        <v>17</v>
      </c>
      <c r="D16" s="15">
        <f>D17+D18</f>
        <v>2456.5</v>
      </c>
      <c r="E16" s="33">
        <f t="shared" ref="E16" si="4">E17+E18</f>
        <v>2901.4</v>
      </c>
      <c r="F16" s="38">
        <f t="shared" si="1"/>
        <v>118.11113372684714</v>
      </c>
    </row>
    <row r="17" spans="1:6">
      <c r="A17" s="16">
        <f t="shared" si="2"/>
        <v>12</v>
      </c>
      <c r="B17" s="13" t="s">
        <v>101</v>
      </c>
      <c r="C17" s="14" t="s">
        <v>18</v>
      </c>
      <c r="D17" s="15">
        <v>2036</v>
      </c>
      <c r="E17" s="33">
        <v>2527.4</v>
      </c>
      <c r="F17" s="38">
        <f t="shared" si="1"/>
        <v>124.13555992141454</v>
      </c>
    </row>
    <row r="18" spans="1:6" ht="31.5">
      <c r="A18" s="16">
        <f t="shared" si="2"/>
        <v>13</v>
      </c>
      <c r="B18" s="13" t="s">
        <v>105</v>
      </c>
      <c r="C18" s="14" t="s">
        <v>104</v>
      </c>
      <c r="D18" s="30">
        <v>420.5</v>
      </c>
      <c r="E18" s="36">
        <v>374</v>
      </c>
      <c r="F18" s="38">
        <f t="shared" si="1"/>
        <v>88.941736028537449</v>
      </c>
    </row>
    <row r="19" spans="1:6">
      <c r="A19" s="16">
        <f t="shared" si="2"/>
        <v>14</v>
      </c>
      <c r="B19" s="13" t="s">
        <v>76</v>
      </c>
      <c r="C19" s="14" t="s">
        <v>19</v>
      </c>
      <c r="D19" s="15">
        <f>SUM(D20:D24)</f>
        <v>15042.5</v>
      </c>
      <c r="E19" s="33">
        <f>SUM(E20:E24)</f>
        <v>18669</v>
      </c>
      <c r="F19" s="38">
        <f t="shared" si="1"/>
        <v>124.10835964766495</v>
      </c>
    </row>
    <row r="20" spans="1:6">
      <c r="A20" s="16">
        <f t="shared" si="2"/>
        <v>15</v>
      </c>
      <c r="B20" s="13" t="s">
        <v>20</v>
      </c>
      <c r="C20" s="14" t="s">
        <v>21</v>
      </c>
      <c r="D20" s="15">
        <v>1718.1</v>
      </c>
      <c r="E20" s="33">
        <v>1957.2</v>
      </c>
      <c r="F20" s="38">
        <f t="shared" si="1"/>
        <v>113.91653570804961</v>
      </c>
    </row>
    <row r="21" spans="1:6" ht="18" customHeight="1">
      <c r="A21" s="16">
        <f t="shared" si="2"/>
        <v>16</v>
      </c>
      <c r="B21" s="13" t="s">
        <v>22</v>
      </c>
      <c r="C21" s="14" t="s">
        <v>23</v>
      </c>
      <c r="D21" s="15">
        <v>0</v>
      </c>
      <c r="E21" s="33">
        <v>3112.9</v>
      </c>
      <c r="F21" s="38" t="e">
        <f t="shared" si="1"/>
        <v>#DIV/0!</v>
      </c>
    </row>
    <row r="22" spans="1:6">
      <c r="A22" s="16">
        <f t="shared" si="2"/>
        <v>17</v>
      </c>
      <c r="B22" s="13" t="s">
        <v>24</v>
      </c>
      <c r="C22" s="14" t="s">
        <v>25</v>
      </c>
      <c r="D22" s="4">
        <v>11188.4</v>
      </c>
      <c r="E22" s="35">
        <v>13320</v>
      </c>
      <c r="F22" s="38">
        <f t="shared" si="1"/>
        <v>119.051875156412</v>
      </c>
    </row>
    <row r="23" spans="1:6">
      <c r="A23" s="16">
        <f t="shared" si="2"/>
        <v>18</v>
      </c>
      <c r="B23" s="1" t="s">
        <v>26</v>
      </c>
      <c r="C23" s="14" t="s">
        <v>27</v>
      </c>
      <c r="D23" s="15">
        <v>2136</v>
      </c>
      <c r="E23" s="33">
        <v>0</v>
      </c>
      <c r="F23" s="38">
        <f t="shared" si="1"/>
        <v>0</v>
      </c>
    </row>
    <row r="24" spans="1:6">
      <c r="A24" s="16">
        <f t="shared" si="2"/>
        <v>19</v>
      </c>
      <c r="B24" s="13" t="s">
        <v>28</v>
      </c>
      <c r="C24" s="14" t="s">
        <v>29</v>
      </c>
      <c r="D24" s="15">
        <v>0</v>
      </c>
      <c r="E24" s="33">
        <v>278.89999999999998</v>
      </c>
      <c r="F24" s="38" t="e">
        <f t="shared" si="1"/>
        <v>#DIV/0!</v>
      </c>
    </row>
    <row r="25" spans="1:6">
      <c r="A25" s="16">
        <f t="shared" si="2"/>
        <v>20</v>
      </c>
      <c r="B25" s="13" t="s">
        <v>77</v>
      </c>
      <c r="C25" s="14" t="s">
        <v>30</v>
      </c>
      <c r="D25" s="15">
        <f>SUM(D26:D29)</f>
        <v>7157</v>
      </c>
      <c r="E25" s="33">
        <f t="shared" ref="E25" si="5">SUM(E26:E29)</f>
        <v>6548.9000000000005</v>
      </c>
      <c r="F25" s="38">
        <f t="shared" si="1"/>
        <v>91.503423222020402</v>
      </c>
    </row>
    <row r="26" spans="1:6">
      <c r="A26" s="16">
        <f t="shared" si="2"/>
        <v>21</v>
      </c>
      <c r="B26" s="13" t="s">
        <v>31</v>
      </c>
      <c r="C26" s="14" t="s">
        <v>32</v>
      </c>
      <c r="D26" s="15">
        <v>241.8</v>
      </c>
      <c r="E26" s="33">
        <v>564.20000000000005</v>
      </c>
      <c r="F26" s="38">
        <f t="shared" si="1"/>
        <v>233.33333333333334</v>
      </c>
    </row>
    <row r="27" spans="1:6">
      <c r="A27" s="16">
        <f t="shared" si="2"/>
        <v>22</v>
      </c>
      <c r="B27" s="13" t="s">
        <v>33</v>
      </c>
      <c r="C27" s="14" t="s">
        <v>34</v>
      </c>
      <c r="D27" s="15">
        <v>6245</v>
      </c>
      <c r="E27" s="33">
        <v>5235.6000000000004</v>
      </c>
      <c r="F27" s="38">
        <f t="shared" si="1"/>
        <v>83.836669335468386</v>
      </c>
    </row>
    <row r="28" spans="1:6">
      <c r="A28" s="16">
        <f t="shared" si="2"/>
        <v>23</v>
      </c>
      <c r="B28" s="13" t="s">
        <v>35</v>
      </c>
      <c r="C28" s="14" t="s">
        <v>36</v>
      </c>
      <c r="D28" s="4">
        <v>670.2</v>
      </c>
      <c r="E28" s="35">
        <v>749.1</v>
      </c>
      <c r="F28" s="38">
        <f t="shared" si="1"/>
        <v>111.77260519247984</v>
      </c>
    </row>
    <row r="29" spans="1:6">
      <c r="A29" s="16">
        <f t="shared" si="2"/>
        <v>24</v>
      </c>
      <c r="B29" s="13" t="s">
        <v>37</v>
      </c>
      <c r="C29" s="14" t="s">
        <v>38</v>
      </c>
      <c r="D29" s="15">
        <v>0</v>
      </c>
      <c r="E29" s="33">
        <v>0</v>
      </c>
      <c r="F29" s="38" t="e">
        <f t="shared" si="1"/>
        <v>#DIV/0!</v>
      </c>
    </row>
    <row r="30" spans="1:6">
      <c r="A30" s="16">
        <f t="shared" si="2"/>
        <v>25</v>
      </c>
      <c r="B30" s="5" t="s">
        <v>95</v>
      </c>
      <c r="C30" s="14" t="s">
        <v>93</v>
      </c>
      <c r="D30" s="15">
        <f>SUM(D31:D32)</f>
        <v>30</v>
      </c>
      <c r="E30" s="33">
        <f t="shared" ref="E30" si="6">SUM(E31:E32)</f>
        <v>303.10000000000002</v>
      </c>
      <c r="F30" s="38">
        <f t="shared" si="1"/>
        <v>1010.3333333333334</v>
      </c>
    </row>
    <row r="31" spans="1:6" ht="31.5">
      <c r="A31" s="16">
        <f t="shared" si="2"/>
        <v>26</v>
      </c>
      <c r="B31" s="7" t="s">
        <v>98</v>
      </c>
      <c r="C31" s="14" t="s">
        <v>97</v>
      </c>
      <c r="D31" s="15">
        <v>30</v>
      </c>
      <c r="E31" s="33">
        <v>303.10000000000002</v>
      </c>
      <c r="F31" s="38">
        <f t="shared" si="1"/>
        <v>1010.3333333333334</v>
      </c>
    </row>
    <row r="32" spans="1:6">
      <c r="A32" s="16">
        <f t="shared" si="2"/>
        <v>27</v>
      </c>
      <c r="B32" s="5" t="s">
        <v>96</v>
      </c>
      <c r="C32" s="14" t="s">
        <v>94</v>
      </c>
      <c r="D32" s="15">
        <v>0</v>
      </c>
      <c r="E32" s="33">
        <v>0</v>
      </c>
      <c r="F32" s="38" t="e">
        <f t="shared" si="1"/>
        <v>#DIV/0!</v>
      </c>
    </row>
    <row r="33" spans="1:6">
      <c r="A33" s="16">
        <f t="shared" si="2"/>
        <v>28</v>
      </c>
      <c r="B33" s="13" t="s">
        <v>78</v>
      </c>
      <c r="C33" s="14" t="s">
        <v>39</v>
      </c>
      <c r="D33" s="15">
        <f>SUM(D34:D38)</f>
        <v>370363.09999999992</v>
      </c>
      <c r="E33" s="33">
        <f t="shared" ref="E33" si="7">SUM(E34:E38)</f>
        <v>398716.4</v>
      </c>
      <c r="F33" s="38">
        <f t="shared" si="1"/>
        <v>107.65554127827532</v>
      </c>
    </row>
    <row r="34" spans="1:6">
      <c r="A34" s="16">
        <f t="shared" si="2"/>
        <v>29</v>
      </c>
      <c r="B34" s="13" t="s">
        <v>40</v>
      </c>
      <c r="C34" s="14" t="s">
        <v>41</v>
      </c>
      <c r="D34" s="15">
        <v>57012</v>
      </c>
      <c r="E34" s="33">
        <v>59298.3</v>
      </c>
      <c r="F34" s="38">
        <f t="shared" si="1"/>
        <v>104.01020837718376</v>
      </c>
    </row>
    <row r="35" spans="1:6">
      <c r="A35" s="16">
        <f t="shared" si="2"/>
        <v>30</v>
      </c>
      <c r="B35" s="13" t="s">
        <v>42</v>
      </c>
      <c r="C35" s="14" t="s">
        <v>43</v>
      </c>
      <c r="D35" s="15">
        <v>261303.1</v>
      </c>
      <c r="E35" s="33">
        <v>282419.5</v>
      </c>
      <c r="F35" s="38">
        <f t="shared" si="1"/>
        <v>108.08119000501716</v>
      </c>
    </row>
    <row r="36" spans="1:6">
      <c r="A36" s="16">
        <f t="shared" si="2"/>
        <v>31</v>
      </c>
      <c r="B36" s="2" t="s">
        <v>89</v>
      </c>
      <c r="C36" s="14" t="s">
        <v>88</v>
      </c>
      <c r="D36" s="15">
        <v>27843.3</v>
      </c>
      <c r="E36" s="33">
        <v>29487.200000000001</v>
      </c>
      <c r="F36" s="38">
        <f t="shared" si="1"/>
        <v>105.90411337736548</v>
      </c>
    </row>
    <row r="37" spans="1:6">
      <c r="A37" s="16">
        <f t="shared" si="2"/>
        <v>32</v>
      </c>
      <c r="B37" s="13" t="s">
        <v>90</v>
      </c>
      <c r="C37" s="14" t="s">
        <v>44</v>
      </c>
      <c r="D37" s="15">
        <v>6239.6</v>
      </c>
      <c r="E37" s="33">
        <v>7777.5</v>
      </c>
      <c r="F37" s="38">
        <f t="shared" si="1"/>
        <v>124.64741329572408</v>
      </c>
    </row>
    <row r="38" spans="1:6">
      <c r="A38" s="16">
        <f t="shared" si="2"/>
        <v>33</v>
      </c>
      <c r="B38" s="13" t="s">
        <v>45</v>
      </c>
      <c r="C38" s="14" t="s">
        <v>46</v>
      </c>
      <c r="D38" s="15">
        <v>17965.099999999999</v>
      </c>
      <c r="E38" s="33">
        <v>19733.900000000001</v>
      </c>
      <c r="F38" s="38">
        <f t="shared" si="1"/>
        <v>109.84575649453664</v>
      </c>
    </row>
    <row r="39" spans="1:6">
      <c r="A39" s="16">
        <f t="shared" si="2"/>
        <v>34</v>
      </c>
      <c r="B39" s="13" t="s">
        <v>79</v>
      </c>
      <c r="C39" s="14" t="s">
        <v>47</v>
      </c>
      <c r="D39" s="15">
        <f>SUM(D40:D41)</f>
        <v>58584.6</v>
      </c>
      <c r="E39" s="33">
        <f t="shared" ref="E39" si="8">SUM(E40:E41)</f>
        <v>60289.9</v>
      </c>
      <c r="F39" s="38">
        <f t="shared" si="1"/>
        <v>102.91083322238268</v>
      </c>
    </row>
    <row r="40" spans="1:6">
      <c r="A40" s="16">
        <f t="shared" si="2"/>
        <v>35</v>
      </c>
      <c r="B40" s="13" t="s">
        <v>48</v>
      </c>
      <c r="C40" s="14" t="s">
        <v>49</v>
      </c>
      <c r="D40" s="15">
        <v>37644.199999999997</v>
      </c>
      <c r="E40" s="33">
        <v>38002.300000000003</v>
      </c>
      <c r="F40" s="38">
        <f t="shared" si="1"/>
        <v>100.95127536247286</v>
      </c>
    </row>
    <row r="41" spans="1:6">
      <c r="A41" s="16">
        <f t="shared" si="2"/>
        <v>36</v>
      </c>
      <c r="B41" s="13" t="s">
        <v>50</v>
      </c>
      <c r="C41" s="14" t="s">
        <v>51</v>
      </c>
      <c r="D41" s="15">
        <v>20940.400000000001</v>
      </c>
      <c r="E41" s="33">
        <v>22287.599999999999</v>
      </c>
      <c r="F41" s="38">
        <f t="shared" si="1"/>
        <v>106.43349697235965</v>
      </c>
    </row>
    <row r="42" spans="1:6">
      <c r="A42" s="16">
        <f t="shared" si="2"/>
        <v>37</v>
      </c>
      <c r="B42" s="13" t="s">
        <v>106</v>
      </c>
      <c r="C42" s="14" t="s">
        <v>107</v>
      </c>
      <c r="D42" s="15">
        <f>D43</f>
        <v>0</v>
      </c>
      <c r="E42" s="33">
        <v>0</v>
      </c>
      <c r="F42" s="38" t="e">
        <f t="shared" si="1"/>
        <v>#DIV/0!</v>
      </c>
    </row>
    <row r="43" spans="1:6">
      <c r="A43" s="16">
        <f t="shared" si="2"/>
        <v>38</v>
      </c>
      <c r="B43" s="13" t="s">
        <v>108</v>
      </c>
      <c r="C43" s="14" t="s">
        <v>109</v>
      </c>
      <c r="D43" s="15">
        <v>0</v>
      </c>
      <c r="E43" s="33">
        <v>0</v>
      </c>
      <c r="F43" s="38" t="e">
        <f t="shared" si="1"/>
        <v>#DIV/0!</v>
      </c>
    </row>
    <row r="44" spans="1:6">
      <c r="A44" s="16">
        <f t="shared" si="2"/>
        <v>39</v>
      </c>
      <c r="B44" s="13" t="s">
        <v>80</v>
      </c>
      <c r="C44" s="14" t="s">
        <v>52</v>
      </c>
      <c r="D44" s="15">
        <f>SUM(D45:D48)</f>
        <v>16997.7</v>
      </c>
      <c r="E44" s="33">
        <f t="shared" ref="E44" si="9">SUM(E45:E48)</f>
        <v>17581.000000000004</v>
      </c>
      <c r="F44" s="38">
        <f t="shared" si="1"/>
        <v>103.43164075139579</v>
      </c>
    </row>
    <row r="45" spans="1:6">
      <c r="A45" s="16">
        <f t="shared" si="2"/>
        <v>40</v>
      </c>
      <c r="B45" s="13" t="s">
        <v>53</v>
      </c>
      <c r="C45" s="14" t="s">
        <v>54</v>
      </c>
      <c r="D45" s="3">
        <v>507.1</v>
      </c>
      <c r="E45" s="34">
        <v>564.6</v>
      </c>
      <c r="F45" s="38">
        <f t="shared" si="1"/>
        <v>111.33898639321633</v>
      </c>
    </row>
    <row r="46" spans="1:6">
      <c r="A46" s="16">
        <f t="shared" si="2"/>
        <v>41</v>
      </c>
      <c r="B46" s="13" t="s">
        <v>55</v>
      </c>
      <c r="C46" s="14" t="s">
        <v>56</v>
      </c>
      <c r="D46" s="15">
        <v>15210</v>
      </c>
      <c r="E46" s="33">
        <v>14081.2</v>
      </c>
      <c r="F46" s="38">
        <f t="shared" si="1"/>
        <v>92.578566732412895</v>
      </c>
    </row>
    <row r="47" spans="1:6">
      <c r="A47" s="16">
        <f t="shared" si="2"/>
        <v>42</v>
      </c>
      <c r="B47" s="13" t="s">
        <v>57</v>
      </c>
      <c r="C47" s="14" t="s">
        <v>58</v>
      </c>
      <c r="D47" s="15">
        <v>933.3</v>
      </c>
      <c r="E47" s="33">
        <v>2556.3000000000002</v>
      </c>
      <c r="F47" s="38">
        <f t="shared" si="1"/>
        <v>273.89906782385088</v>
      </c>
    </row>
    <row r="48" spans="1:6">
      <c r="A48" s="16">
        <f t="shared" si="2"/>
        <v>43</v>
      </c>
      <c r="B48" s="13" t="s">
        <v>59</v>
      </c>
      <c r="C48" s="14" t="s">
        <v>60</v>
      </c>
      <c r="D48" s="15">
        <v>347.3</v>
      </c>
      <c r="E48" s="33">
        <v>378.9</v>
      </c>
      <c r="F48" s="38">
        <f t="shared" si="1"/>
        <v>109.09876187733947</v>
      </c>
    </row>
    <row r="49" spans="1:6" ht="17.25" customHeight="1">
      <c r="A49" s="16">
        <f t="shared" si="2"/>
        <v>44</v>
      </c>
      <c r="B49" s="13" t="s">
        <v>81</v>
      </c>
      <c r="C49" s="14" t="s">
        <v>61</v>
      </c>
      <c r="D49" s="15">
        <f>SUM(D50:D51)</f>
        <v>8290.7999999999993</v>
      </c>
      <c r="E49" s="33">
        <f t="shared" ref="E49" si="10">SUM(E50:E51)</f>
        <v>8438.4</v>
      </c>
      <c r="F49" s="38">
        <f t="shared" si="1"/>
        <v>101.7802865827182</v>
      </c>
    </row>
    <row r="50" spans="1:6">
      <c r="A50" s="16">
        <f t="shared" si="2"/>
        <v>45</v>
      </c>
      <c r="B50" s="13" t="s">
        <v>62</v>
      </c>
      <c r="C50" s="14" t="s">
        <v>63</v>
      </c>
      <c r="D50" s="15">
        <v>710.3</v>
      </c>
      <c r="E50" s="33">
        <v>379.7</v>
      </c>
      <c r="F50" s="38">
        <f t="shared" si="1"/>
        <v>53.456286076305794</v>
      </c>
    </row>
    <row r="51" spans="1:6">
      <c r="A51" s="16">
        <f t="shared" si="2"/>
        <v>46</v>
      </c>
      <c r="B51" s="13" t="s">
        <v>64</v>
      </c>
      <c r="C51" s="14" t="s">
        <v>65</v>
      </c>
      <c r="D51" s="15">
        <v>7580.5</v>
      </c>
      <c r="E51" s="33">
        <v>8058.7</v>
      </c>
      <c r="F51" s="38">
        <f t="shared" si="1"/>
        <v>106.30829100982784</v>
      </c>
    </row>
    <row r="52" spans="1:6" ht="31.5">
      <c r="A52" s="16">
        <f t="shared" si="2"/>
        <v>47</v>
      </c>
      <c r="B52" s="6" t="s">
        <v>103</v>
      </c>
      <c r="C52" s="14" t="s">
        <v>99</v>
      </c>
      <c r="D52" s="15">
        <f>D53</f>
        <v>4</v>
      </c>
      <c r="E52" s="33">
        <f t="shared" ref="E52" si="11">E53</f>
        <v>7</v>
      </c>
      <c r="F52" s="38">
        <f t="shared" si="1"/>
        <v>175</v>
      </c>
    </row>
    <row r="53" spans="1:6" ht="31.5">
      <c r="A53" s="16">
        <f t="shared" si="2"/>
        <v>48</v>
      </c>
      <c r="B53" s="6" t="s">
        <v>102</v>
      </c>
      <c r="C53" s="14" t="s">
        <v>100</v>
      </c>
      <c r="D53" s="15">
        <v>4</v>
      </c>
      <c r="E53" s="33">
        <v>7</v>
      </c>
      <c r="F53" s="38">
        <f t="shared" si="1"/>
        <v>175</v>
      </c>
    </row>
    <row r="54" spans="1:6" ht="47.25">
      <c r="A54" s="16">
        <f t="shared" si="2"/>
        <v>49</v>
      </c>
      <c r="B54" s="13" t="s">
        <v>91</v>
      </c>
      <c r="C54" s="14" t="s">
        <v>66</v>
      </c>
      <c r="D54" s="15">
        <f>D55+D56</f>
        <v>43220.2</v>
      </c>
      <c r="E54" s="33">
        <f t="shared" ref="E54" si="12">E55+E56</f>
        <v>43876.6</v>
      </c>
      <c r="F54" s="38">
        <f t="shared" si="1"/>
        <v>101.51873429553775</v>
      </c>
    </row>
    <row r="55" spans="1:6" ht="36.75" customHeight="1">
      <c r="A55" s="16">
        <f t="shared" si="2"/>
        <v>50</v>
      </c>
      <c r="B55" s="13" t="s">
        <v>70</v>
      </c>
      <c r="C55" s="14" t="s">
        <v>71</v>
      </c>
      <c r="D55" s="15">
        <v>22572.1</v>
      </c>
      <c r="E55" s="33">
        <v>23161.5</v>
      </c>
      <c r="F55" s="38">
        <f t="shared" si="1"/>
        <v>102.61118814820067</v>
      </c>
    </row>
    <row r="56" spans="1:6">
      <c r="A56" s="16">
        <f t="shared" si="2"/>
        <v>51</v>
      </c>
      <c r="B56" s="1" t="s">
        <v>85</v>
      </c>
      <c r="C56" s="14" t="s">
        <v>84</v>
      </c>
      <c r="D56" s="15">
        <v>20648.099999999999</v>
      </c>
      <c r="E56" s="33">
        <v>20715.099999999999</v>
      </c>
      <c r="F56" s="38">
        <f t="shared" si="1"/>
        <v>100.32448506157951</v>
      </c>
    </row>
    <row r="57" spans="1:6" ht="15.75" customHeight="1">
      <c r="A57" s="40" t="s">
        <v>67</v>
      </c>
      <c r="B57" s="41"/>
      <c r="C57" s="14"/>
      <c r="D57" s="28">
        <f>D6+D14+D16+D19+D25+D30+D33+D39+D44+D49+D52+D54+D42</f>
        <v>550238.19999999984</v>
      </c>
      <c r="E57" s="37">
        <f>E6+E14+E16+E19+E25+E30+E33+E39+E44+E49+E52+E54+E42</f>
        <v>587735.4</v>
      </c>
      <c r="F57" s="38">
        <f t="shared" si="1"/>
        <v>106.81472133341528</v>
      </c>
    </row>
    <row r="58" spans="1:6" ht="18.75">
      <c r="D58" s="29">
        <v>550238.19999999995</v>
      </c>
      <c r="E58" s="29">
        <v>587735.4</v>
      </c>
    </row>
    <row r="59" spans="1:6">
      <c r="D59" s="27">
        <f>D58-D57</f>
        <v>0</v>
      </c>
      <c r="E59" s="27">
        <f t="shared" ref="E59" si="13">E58-E57</f>
        <v>0</v>
      </c>
    </row>
    <row r="60" spans="1:6">
      <c r="D60" s="26"/>
      <c r="E60" s="26"/>
    </row>
  </sheetData>
  <mergeCells count="2">
    <mergeCell ref="A57:B57"/>
    <mergeCell ref="A1:F1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69" firstPageNumber="6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функционал</vt:lpstr>
      <vt:lpstr>функционал!Заголовки_для_печати</vt:lpstr>
      <vt:lpstr>функционал!Область_печати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Наталья Михайловна</cp:lastModifiedBy>
  <cp:lastPrinted>2022-04-25T06:10:51Z</cp:lastPrinted>
  <dcterms:created xsi:type="dcterms:W3CDTF">2012-04-27T13:41:15Z</dcterms:created>
  <dcterms:modified xsi:type="dcterms:W3CDTF">2022-07-25T06:46:47Z</dcterms:modified>
</cp:coreProperties>
</file>